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65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<sst xmlns="http://schemas.openxmlformats.org/spreadsheetml/2006/main" count="37" uniqueCount="37">
  <si>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Downtime/Lost Availability</t>
  </si>
  <si>
    <t>Equipment Replacement</t>
  </si>
  <si>
    <t>Scrap/Rework</t>
  </si>
  <si>
    <t>Replacement Parts</t>
  </si>
  <si>
    <t>Current Cost</t>
  </si>
  <si>
    <t>Totals</t>
  </si>
  <si>
    <t>$ Annual</t>
  </si>
  <si>
    <t>Conservative</t>
  </si>
  <si>
    <t>Aggressive</t>
  </si>
  <si>
    <t>Estimated Annual Savings</t>
  </si>
  <si>
    <t>$ High (@25%)</t>
  </si>
  <si>
    <t>$ Low (@10%)</t>
  </si>
  <si>
    <t>Notes:</t>
  </si>
  <si>
    <t>Instructions:</t>
  </si>
  <si>
    <t>Item</t>
  </si>
  <si>
    <t>COGZ Systems, LLC   Phone 203-263-7882   Fax 203-263-7885   Woodbury, CT 06798 USA</t>
  </si>
  <si>
    <t>Call, fax, or email your order.</t>
  </si>
  <si>
    <t>COGZ CMMS ROI Calculator</t>
  </si>
  <si>
    <t>Other Costs</t>
  </si>
  <si>
    <t>Customer Turnover/Dissatisfaction</t>
  </si>
  <si>
    <t>$  Monthly</t>
  </si>
  <si>
    <t>Direct Maintenance Labor</t>
  </si>
  <si>
    <t>Direct Overtime Maintenance Labor</t>
  </si>
  <si>
    <t>Overtime Production/Staff Labor</t>
  </si>
  <si>
    <t>Outside/Contract Labor</t>
  </si>
  <si>
    <r>
      <t xml:space="preserve">Fill in current cost estimates in $ Monthly </t>
    </r>
    <r>
      <rPr>
        <sz val="11"/>
        <color theme="1"/>
        <rFont val="Calibri"/>
        <family val="2"/>
      </rPr>
      <t>Column</t>
    </r>
  </si>
  <si>
    <t>$$$ Total</t>
  </si>
  <si>
    <t>sales@cogz.com</t>
  </si>
  <si>
    <t>%</t>
  </si>
  <si>
    <t>ROI*</t>
  </si>
  <si>
    <t>*Estimated ROI based on industry surveys and customer experience, your experience may differ.</t>
  </si>
  <si>
    <t xml:space="preserve">Copyright © 2022 COGZ Systems, LLC All rights reserved </t>
  </si>
  <si>
    <t>COGZWeb 2 User EZ</t>
  </si>
  <si>
    <r>
      <t>Your Annual</t>
    </r>
    <r>
      <rPr>
        <b/>
        <i/>
        <sz val="16"/>
        <color indexed="8"/>
        <rFont val="Calibri"/>
        <family val="2"/>
      </rPr>
      <t xml:space="preserve"> Return on Investment (ROI) is between:</t>
    </r>
  </si>
  <si>
    <t>Read Range of dollar savings in Totals and Percentage of COGZWeb Cost in ROI Cells</t>
  </si>
  <si>
    <t>COGZWeb CMMS SAAS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</si>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</sst>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sz val="28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rgb="FF333399"/>
      <name val="Calibri"/>
      <family val="2"/>
    </font>
    <font>
      <b/>
      <u val="single"/>
      <sz val="11"/>
      <color rgb="FF333399"/>
      <name val="Calibri"/>
      <family val="2"/>
    </font>
    <font>
      <b/>
      <sz val="28"/>
      <color rgb="FF333399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rgb="FF3333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Dashed"/>
    </border>
    <border>
      <left style="thick"/>
      <right style="thick"/>
      <top style="mediumDashed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48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46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5" fontId="46" fillId="0" borderId="0" xfId="0" applyNumberFormat="1" applyFont="1" applyFill="1" applyAlignment="1">
      <alignment/>
    </xf>
    <xf numFmtId="3" fontId="46" fillId="33" borderId="10" xfId="0" applyNumberFormat="1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9" fontId="46" fillId="34" borderId="11" xfId="0" applyNumberFormat="1" applyFont="1" applyFill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3" fontId="46" fillId="0" borderId="12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/>
    </xf>
    <xf numFmtId="165" fontId="46" fillId="10" borderId="12" xfId="0" applyNumberFormat="1" applyFont="1" applyFill="1" applyBorder="1" applyAlignment="1">
      <alignment horizontal="center"/>
    </xf>
    <xf numFmtId="165" fontId="46" fillId="7" borderId="12" xfId="0" applyNumberFormat="1" applyFont="1" applyFill="1" applyBorder="1" applyAlignment="1">
      <alignment horizontal="center"/>
    </xf>
    <xf numFmtId="3" fontId="0" fillId="35" borderId="0" xfId="0" applyNumberFormat="1" applyFill="1" applyAlignment="1" applyProtection="1">
      <alignment/>
      <protection locked="0"/>
    </xf>
    <xf numFmtId="170" fontId="49" fillId="35" borderId="0" xfId="0" applyNumberFormat="1" applyFont="1" applyFill="1" applyAlignment="1" applyProtection="1">
      <alignment/>
      <protection locked="0"/>
    </xf>
    <xf numFmtId="165" fontId="46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3" fontId="46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46" fillId="35" borderId="0" xfId="0" applyFont="1" applyFill="1" applyAlignment="1" applyProtection="1">
      <alignment horizontal="center"/>
      <protection/>
    </xf>
    <xf numFmtId="0" fontId="52" fillId="0" borderId="0" xfId="53" applyFont="1" applyAlignment="1" applyProtection="1">
      <alignment horizontal="center"/>
      <protection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53" fillId="0" borderId="0" xfId="0" applyFont="1" applyFill="1" applyBorder="1" applyAlignment="1">
      <alignment horizontal="center" vertical="top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3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Fill="1" applyAlignment="1">
      <alignment horizontal="center"/>
    </xf>
    <xf numFmtId="165" fontId="4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39</xdr:row>
      <xdr:rowOff>123825</xdr:rowOff>
    </xdr:from>
    <xdr:to>
      <xdr:col>4</xdr:col>
      <xdr:colOff>733425</xdr:colOff>
      <xdr:row>39</xdr:row>
      <xdr:rowOff>123825</xdr:rowOff>
    </xdr:to>
    <xdr:sp>
      <xdr:nvSpPr>
        <xdr:cNvPr id="1" name="Straight Connector 3"/>
        <xdr:cNvSpPr>
          <a:spLocks/>
        </xdr:cNvSpPr>
      </xdr:nvSpPr>
      <xdr:spPr>
        <a:xfrm>
          <a:off x="161925" y="8143875"/>
          <a:ext cx="5429250" cy="0"/>
        </a:xfrm>
        <a:prstGeom prst="line">
          <a:avLst/>
        </a:prstGeom>
        <a:noFill/>
        <a:ln w="1587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419100</xdr:rowOff>
    </xdr:from>
    <xdr:to>
      <xdr:col>4</xdr:col>
      <xdr:colOff>714375</xdr:colOff>
      <xdr:row>0</xdr:row>
      <xdr:rowOff>419100</xdr:rowOff>
    </xdr:to>
    <xdr:sp>
      <xdr:nvSpPr>
        <xdr:cNvPr id="2" name="Straight Connector 10"/>
        <xdr:cNvSpPr>
          <a:spLocks/>
        </xdr:cNvSpPr>
      </xdr:nvSpPr>
      <xdr:spPr>
        <a:xfrm>
          <a:off x="142875" y="419100"/>
          <a:ext cx="5429250" cy="0"/>
        </a:xfrm>
        <a:prstGeom prst="line">
          <a:avLst/>
        </a:prstGeom>
        <a:noFill/>
        <a:ln w="1587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cogz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6" sqref="B6"/>
    </sheetView>
  </sheetViews>
  <sheetFormatPr defaultColWidth="9.140625" defaultRowHeight="15"/>
  <cols>
    <col min="1" max="1" width="34.00390625" style="0" bestFit="1" customWidth="1"/>
    <col min="2" max="2" width="12.8515625" style="0" bestFit="1" customWidth="1"/>
    <col min="3" max="3" width="12.57421875" style="0" customWidth="1"/>
    <col min="4" max="4" width="13.421875" style="0" bestFit="1" customWidth="1"/>
    <col min="5" max="5" width="14.00390625" style="0" customWidth="1"/>
    <col min="6" max="6" width="12.421875" style="0" customWidth="1"/>
  </cols>
  <sheetData>
    <row r="1" spans="1:5" ht="45" customHeight="1">
      <c r="A1" s="34" t="s">
        <v>17</v>
      </c>
      <c r="B1" s="34"/>
      <c r="C1" s="34"/>
      <c r="D1" s="34"/>
      <c r="E1" s="34"/>
    </row>
    <row r="2" spans="2:6" ht="15.75">
      <c r="B2" s="35" t="s">
        <v>4</v>
      </c>
      <c r="C2" s="35"/>
      <c r="D2" s="35" t="s">
        <v>9</v>
      </c>
      <c r="E2" s="36"/>
      <c r="F2" s="2"/>
    </row>
    <row r="3" spans="1:7" s="1" customFormat="1" ht="15">
      <c r="A3" s="3" t="s">
        <v>14</v>
      </c>
      <c r="B3" s="29" t="s">
        <v>20</v>
      </c>
      <c r="C3" s="3" t="s">
        <v>6</v>
      </c>
      <c r="D3" s="3" t="s">
        <v>11</v>
      </c>
      <c r="E3" s="3" t="s">
        <v>10</v>
      </c>
      <c r="F3" s="3"/>
      <c r="G3" s="3"/>
    </row>
    <row r="4" spans="1:6" ht="15">
      <c r="A4" s="25" t="s">
        <v>21</v>
      </c>
      <c r="B4" s="22"/>
      <c r="C4" s="5">
        <f>+B4*12</f>
        <v>0</v>
      </c>
      <c r="D4" s="5">
        <f>+C4*0.1</f>
        <v>0</v>
      </c>
      <c r="E4" s="5">
        <f>+C4*0.25</f>
        <v>0</v>
      </c>
      <c r="F4" s="5"/>
    </row>
    <row r="5" spans="1:6" ht="15">
      <c r="A5" s="25" t="s">
        <v>22</v>
      </c>
      <c r="B5" s="22" t="s">
        <v>36</v>
      </c>
      <c r="C5" s="5">
        <v>0</v>
      </c>
      <c r="D5" s="5">
        <f aca="true" t="shared" si="0" ref="D5:D13">+C5*0.1</f>
        <v>0</v>
      </c>
      <c r="E5" s="5">
        <f aca="true" t="shared" si="1" ref="E5:E13">+C5*0.25</f>
        <v>0</v>
      </c>
      <c r="F5" s="5"/>
    </row>
    <row r="6" spans="1:6" ht="15">
      <c r="A6" s="25" t="s">
        <v>23</v>
      </c>
      <c r="B6" s="22"/>
      <c r="C6" s="5">
        <f aca="true" t="shared" si="2" ref="C5:C13">+B6*12</f>
        <v>0</v>
      </c>
      <c r="D6" s="5">
        <f>+C6*0.1</f>
        <v>0</v>
      </c>
      <c r="E6" s="5">
        <f>+C6*0.25</f>
        <v>0</v>
      </c>
      <c r="F6" s="5"/>
    </row>
    <row r="7" spans="1:7" ht="15">
      <c r="A7" s="25" t="s">
        <v>24</v>
      </c>
      <c r="B7" s="22"/>
      <c r="C7" s="5">
        <f t="shared" si="2"/>
        <v>0</v>
      </c>
      <c r="D7" s="5">
        <f>+C7*0.1</f>
        <v>0</v>
      </c>
      <c r="E7" s="5">
        <f>+C7*0.25</f>
        <v>0</v>
      </c>
      <c r="F7" s="5"/>
      <c r="G7" s="12"/>
    </row>
    <row r="8" spans="1:6" ht="15">
      <c r="A8" s="25" t="s">
        <v>3</v>
      </c>
      <c r="B8" s="22"/>
      <c r="C8" s="5">
        <f t="shared" si="2"/>
        <v>0</v>
      </c>
      <c r="D8" s="5">
        <f t="shared" si="0"/>
        <v>0</v>
      </c>
      <c r="E8" s="5">
        <f t="shared" si="1"/>
        <v>0</v>
      </c>
      <c r="F8" s="5"/>
    </row>
    <row r="9" spans="1:6" ht="15">
      <c r="A9" s="25" t="s">
        <v>0</v>
      </c>
      <c r="B9" s="22"/>
      <c r="C9" s="5">
        <f t="shared" si="2"/>
        <v>0</v>
      </c>
      <c r="D9" s="5">
        <f t="shared" si="0"/>
        <v>0</v>
      </c>
      <c r="E9" s="5">
        <f t="shared" si="1"/>
        <v>0</v>
      </c>
      <c r="F9" s="5"/>
    </row>
    <row r="10" spans="1:6" ht="15">
      <c r="A10" s="25" t="s">
        <v>1</v>
      </c>
      <c r="B10" s="22"/>
      <c r="C10" s="5">
        <f t="shared" si="2"/>
        <v>0</v>
      </c>
      <c r="D10" s="5">
        <f t="shared" si="0"/>
        <v>0</v>
      </c>
      <c r="E10" s="5">
        <f t="shared" si="1"/>
        <v>0</v>
      </c>
      <c r="F10" s="5"/>
    </row>
    <row r="11" spans="1:6" ht="15">
      <c r="A11" s="25" t="s">
        <v>2</v>
      </c>
      <c r="B11" s="22"/>
      <c r="C11" s="5">
        <f t="shared" si="2"/>
        <v>0</v>
      </c>
      <c r="D11" s="5">
        <f t="shared" si="0"/>
        <v>0</v>
      </c>
      <c r="E11" s="5">
        <f t="shared" si="1"/>
        <v>0</v>
      </c>
      <c r="F11" s="5"/>
    </row>
    <row r="12" spans="1:6" ht="15">
      <c r="A12" s="25" t="s">
        <v>19</v>
      </c>
      <c r="B12" s="22"/>
      <c r="C12" s="5">
        <f t="shared" si="2"/>
        <v>0</v>
      </c>
      <c r="D12" s="5">
        <f t="shared" si="0"/>
        <v>0</v>
      </c>
      <c r="E12" s="5">
        <f t="shared" si="1"/>
        <v>0</v>
      </c>
      <c r="F12" s="5"/>
    </row>
    <row r="13" spans="1:6" ht="15">
      <c r="A13" s="25" t="s">
        <v>18</v>
      </c>
      <c r="B13" s="22"/>
      <c r="C13" s="5">
        <f t="shared" si="2"/>
        <v>0</v>
      </c>
      <c r="D13" s="5">
        <f t="shared" si="0"/>
        <v>0</v>
      </c>
      <c r="E13" s="5">
        <f t="shared" si="1"/>
        <v>0</v>
      </c>
      <c r="F13" s="5"/>
    </row>
    <row r="14" spans="2:6" ht="15">
      <c r="B14" s="28"/>
      <c r="C14" s="5"/>
      <c r="D14" s="5"/>
      <c r="E14" s="5"/>
      <c r="F14" s="5"/>
    </row>
    <row r="15" spans="1:6" ht="15">
      <c r="A15" s="13" t="s">
        <v>5</v>
      </c>
      <c r="B15" s="24">
        <f>SUM(B4:B14)</f>
        <v>0</v>
      </c>
      <c r="C15" s="13">
        <f>SUM(C4:C14)</f>
        <v>0</v>
      </c>
      <c r="D15" s="13">
        <f>SUM(D4:D14)</f>
        <v>0</v>
      </c>
      <c r="E15" s="13">
        <f>SUM(E4:E14)</f>
        <v>0</v>
      </c>
      <c r="F15" s="5"/>
    </row>
    <row r="16" spans="2:6" ht="15">
      <c r="B16" s="28"/>
      <c r="C16" s="5"/>
      <c r="D16" s="5"/>
      <c r="E16" s="5"/>
      <c r="F16" s="5"/>
    </row>
    <row r="17" spans="2:6" ht="15">
      <c r="B17" s="27" t="s">
        <v>32</v>
      </c>
      <c r="C17" s="5"/>
      <c r="D17" s="5"/>
      <c r="E17" s="5"/>
      <c r="F17" s="5"/>
    </row>
    <row r="18" spans="1:6" ht="15.75">
      <c r="A18" s="10" t="s">
        <v>35</v>
      </c>
      <c r="B18" s="23">
        <v>90</v>
      </c>
      <c r="C18" s="40">
        <f>+B18*12</f>
        <v>1080</v>
      </c>
      <c r="D18" s="9"/>
      <c r="E18" s="40">
        <f>+C18</f>
        <v>1080</v>
      </c>
      <c r="F18" s="5"/>
    </row>
    <row r="19" spans="2:6" ht="15">
      <c r="B19" s="5"/>
      <c r="C19" s="5"/>
      <c r="D19" s="5"/>
      <c r="E19" s="5"/>
      <c r="F19" s="5"/>
    </row>
    <row r="20" spans="2:6" ht="15">
      <c r="B20" s="5"/>
      <c r="C20" s="5"/>
      <c r="D20" s="5"/>
      <c r="E20" s="5"/>
      <c r="F20" s="5"/>
    </row>
    <row r="21" spans="1:6" ht="21">
      <c r="A21" s="37" t="s">
        <v>33</v>
      </c>
      <c r="B21" s="38"/>
      <c r="C21" s="38"/>
      <c r="D21" s="38"/>
      <c r="E21" s="38"/>
      <c r="F21" s="8"/>
    </row>
    <row r="22" spans="2:6" ht="19.5" thickBot="1">
      <c r="B22" s="7"/>
      <c r="C22" s="5"/>
      <c r="D22" s="5"/>
      <c r="E22" s="6"/>
      <c r="F22" s="5"/>
    </row>
    <row r="23" spans="2:6" ht="16.5" thickBot="1" thickTop="1">
      <c r="B23" s="5"/>
      <c r="C23" s="19" t="s">
        <v>29</v>
      </c>
      <c r="D23" s="14" t="s">
        <v>7</v>
      </c>
      <c r="E23" s="15" t="s">
        <v>8</v>
      </c>
      <c r="F23" s="5"/>
    </row>
    <row r="24" spans="2:6" ht="16.5" thickBot="1" thickTop="1">
      <c r="B24" s="5"/>
      <c r="C24" s="17" t="s">
        <v>28</v>
      </c>
      <c r="D24" s="16">
        <f>(+D15-E18)/E18</f>
        <v>-1</v>
      </c>
      <c r="E24" s="16">
        <f>(+E15-E18)/E18</f>
        <v>-1</v>
      </c>
      <c r="F24" s="5"/>
    </row>
    <row r="25" spans="2:6" ht="15.75" thickBot="1">
      <c r="B25" s="5"/>
      <c r="C25" s="18" t="s">
        <v>26</v>
      </c>
      <c r="D25" s="20">
        <f>+D15-E18</f>
        <v>-1080</v>
      </c>
      <c r="E25" s="21">
        <f>+E15-E18</f>
        <v>-1080</v>
      </c>
      <c r="F25" s="5"/>
    </row>
    <row r="26" spans="1:5" ht="15.75" thickTop="1">
      <c r="A26" s="1" t="s">
        <v>13</v>
      </c>
      <c r="B26" s="4"/>
      <c r="C26" s="4"/>
      <c r="D26" s="4"/>
      <c r="E26" s="4"/>
    </row>
    <row r="27" spans="1:5" ht="15">
      <c r="A27" s="31" t="s">
        <v>25</v>
      </c>
      <c r="B27" s="31"/>
      <c r="C27" s="4"/>
      <c r="D27" s="4"/>
      <c r="E27" s="4"/>
    </row>
    <row r="28" spans="1:5" ht="15">
      <c r="A28" s="32" t="s">
        <v>34</v>
      </c>
      <c r="B28" s="32"/>
      <c r="C28" s="32"/>
      <c r="D28" s="32"/>
      <c r="E28" s="4"/>
    </row>
    <row r="29" spans="1:5" ht="15">
      <c r="A29" s="33" t="s">
        <v>30</v>
      </c>
      <c r="B29" s="33"/>
      <c r="C29" s="33"/>
      <c r="D29" s="33"/>
      <c r="E29" s="33"/>
    </row>
    <row r="31" spans="1:5" ht="15">
      <c r="A31" s="26" t="s">
        <v>12</v>
      </c>
      <c r="B31" s="25"/>
      <c r="C31" s="25"/>
      <c r="D31" s="25"/>
      <c r="E31" s="25"/>
    </row>
    <row r="32" spans="1:5" ht="15">
      <c r="A32" s="26"/>
      <c r="B32" s="25"/>
      <c r="C32" s="25"/>
      <c r="D32" s="25"/>
      <c r="E32" s="25"/>
    </row>
    <row r="33" spans="1:5" ht="15">
      <c r="A33" s="26"/>
      <c r="B33" s="25"/>
      <c r="C33" s="25"/>
      <c r="D33" s="25"/>
      <c r="E33" s="25"/>
    </row>
    <row r="34" spans="1:5" ht="15">
      <c r="A34" s="26"/>
      <c r="B34" s="25"/>
      <c r="C34" s="25"/>
      <c r="D34" s="25"/>
      <c r="E34" s="25"/>
    </row>
    <row r="35" spans="1:5" ht="15">
      <c r="A35" s="25"/>
      <c r="B35" s="25"/>
      <c r="C35" s="25"/>
      <c r="D35" s="25"/>
      <c r="E35" s="25"/>
    </row>
    <row r="36" spans="1:5" ht="15">
      <c r="A36" s="25"/>
      <c r="B36" s="25"/>
      <c r="C36" s="25"/>
      <c r="D36" s="25"/>
      <c r="E36" s="25"/>
    </row>
    <row r="37" spans="1:5" ht="15">
      <c r="A37" s="25"/>
      <c r="B37" s="25"/>
      <c r="C37" s="25"/>
      <c r="D37" s="25"/>
      <c r="E37" s="25"/>
    </row>
    <row r="38" spans="1:5" ht="15">
      <c r="A38" s="25"/>
      <c r="B38" s="25"/>
      <c r="C38" s="25"/>
      <c r="D38" s="25"/>
      <c r="E38" s="25"/>
    </row>
    <row r="39" spans="1:5" ht="15">
      <c r="A39" s="11" t="s">
        <v>16</v>
      </c>
      <c r="B39" s="11"/>
      <c r="C39" s="11"/>
      <c r="D39" s="11"/>
      <c r="E39" s="11"/>
    </row>
    <row r="41" spans="1:5" ht="15.75">
      <c r="A41" s="39" t="s">
        <v>15</v>
      </c>
      <c r="B41" s="39"/>
      <c r="C41" s="39"/>
      <c r="D41" s="39"/>
      <c r="E41" s="39"/>
    </row>
    <row r="42" spans="1:5" ht="15.75">
      <c r="A42" s="39" t="s">
        <v>31</v>
      </c>
      <c r="B42" s="39"/>
      <c r="C42" s="39"/>
      <c r="D42" s="39"/>
      <c r="E42" s="39"/>
    </row>
    <row r="43" spans="1:5" ht="15">
      <c r="A43" s="30" t="s">
        <v>27</v>
      </c>
      <c r="B43" s="30"/>
      <c r="C43" s="30"/>
      <c r="D43" s="30"/>
      <c r="E43" s="30"/>
    </row>
  </sheetData>
  <sheetProtection sheet="1" objects="1" scenarios="1" selectLockedCells="1"/>
  <mergeCells count="10">
    <mergeCell ref="A43:E43"/>
    <mergeCell ref="A27:B27"/>
    <mergeCell ref="A28:D28"/>
    <mergeCell ref="A29:E29"/>
    <mergeCell ref="A1:E1"/>
    <mergeCell ref="D2:E2"/>
    <mergeCell ref="B2:C2"/>
    <mergeCell ref="A21:E21"/>
    <mergeCell ref="A41:E41"/>
    <mergeCell ref="A42:E42"/>
  </mergeCells>
  <hyperlinks>
    <hyperlink ref="A43" r:id="rId1" display="sales@cogz.com"/>
  </hyperlinks>
  <printOptions/>
  <pageMargins left="0.7" right="0.7" top="0.75" bottom="0.75" header="0.3" footer="0.3"/>
  <pageSetup horizontalDpi="600" verticalDpi="600" orientation="portrait" r:id="rId3"/>
  <headerFooter>
    <oddFooter>&amp;C&amp;Z&amp;F   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COGZ Systems,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COGZ</dc:creator>
  <cp:keywords/>
  <dc:description/>
  <cp:lastModifiedBy>COGZ</cp:lastModifiedBy>
  <cp:lastPrinted>2007-09-17T17:04:31Z</cp:lastPrinted>
  <dcterms:created xsi:type="dcterms:W3CDTF">2007-09-10T19:20:13Z</dcterms:created>
  <dcterms:modified xsi:type="dcterms:W3CDTF">2022-05-24T20:48:02Z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